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95" yWindow="1320" windowWidth="19980" windowHeight="7485"/>
  </bookViews>
  <sheets>
    <sheet name="WT ilvL(Pro-Pro)" sheetId="1" r:id="rId1"/>
    <sheet name="Mut ilvL(Ala-Ala)" sheetId="2" r:id="rId2"/>
  </sheets>
  <externalReferences>
    <externalReference r:id="rId3"/>
    <externalReference r:id="rId4"/>
  </externalReferences>
  <calcPr calcId="145621"/>
</workbook>
</file>

<file path=xl/calcChain.xml><?xml version="1.0" encoding="utf-8"?>
<calcChain xmlns="http://schemas.openxmlformats.org/spreadsheetml/2006/main">
  <c r="N6" i="2" l="1"/>
  <c r="O6" i="2"/>
  <c r="N7" i="2"/>
  <c r="O7" i="2"/>
  <c r="G23" i="2"/>
  <c r="E27" i="2" s="1"/>
  <c r="Q23" i="2"/>
  <c r="AA23" i="2"/>
  <c r="Y27" i="2" s="1"/>
  <c r="F26" i="2"/>
  <c r="G28" i="2" s="1"/>
  <c r="O26" i="2"/>
  <c r="P26" i="2"/>
  <c r="Q28" i="2" s="1"/>
  <c r="Z26" i="2"/>
  <c r="AA28" i="2" s="1"/>
  <c r="F27" i="2"/>
  <c r="O27" i="2"/>
  <c r="P27" i="2"/>
  <c r="Z27" i="2"/>
  <c r="F28" i="2"/>
  <c r="H28" i="2"/>
  <c r="O28" i="2"/>
  <c r="P28" i="2"/>
  <c r="R28" i="2"/>
  <c r="Z28" i="2"/>
  <c r="AB28" i="2"/>
  <c r="G33" i="2"/>
  <c r="Q33" i="2"/>
  <c r="O36" i="2" s="1"/>
  <c r="P36" i="2" s="1"/>
  <c r="AA33" i="2"/>
  <c r="E36" i="2"/>
  <c r="Y36" i="2"/>
  <c r="E37" i="2"/>
  <c r="O37" i="2"/>
  <c r="P37" i="2" s="1"/>
  <c r="Y37" i="2"/>
  <c r="E38" i="2"/>
  <c r="O38" i="2"/>
  <c r="P38" i="2" s="1"/>
  <c r="Y38" i="2"/>
  <c r="M7" i="1"/>
  <c r="N7" i="1"/>
  <c r="M8" i="1"/>
  <c r="N8" i="1"/>
  <c r="M9" i="1"/>
  <c r="N9" i="1"/>
  <c r="G30" i="1"/>
  <c r="P30" i="1"/>
  <c r="Y30" i="1"/>
  <c r="W33" i="1" s="1"/>
  <c r="E33" i="1"/>
  <c r="F33" i="1" s="1"/>
  <c r="N33" i="1"/>
  <c r="O33" i="1"/>
  <c r="E34" i="1"/>
  <c r="F34" i="1"/>
  <c r="N34" i="1"/>
  <c r="O34" i="1" s="1"/>
  <c r="Q35" i="1" s="1"/>
  <c r="E35" i="1"/>
  <c r="F35" i="1" s="1"/>
  <c r="N35" i="1"/>
  <c r="O35" i="1" s="1"/>
  <c r="G40" i="1"/>
  <c r="E44" i="1" s="1"/>
  <c r="F44" i="1" s="1"/>
  <c r="P40" i="1"/>
  <c r="Y40" i="1"/>
  <c r="E43" i="1"/>
  <c r="F43" i="1" s="1"/>
  <c r="N43" i="1"/>
  <c r="O43" i="1" s="1"/>
  <c r="W43" i="1"/>
  <c r="N44" i="1"/>
  <c r="O44" i="1" s="1"/>
  <c r="W44" i="1"/>
  <c r="E45" i="1"/>
  <c r="F45" i="1" s="1"/>
  <c r="N45" i="1"/>
  <c r="O45" i="1" s="1"/>
  <c r="W45" i="1"/>
  <c r="G50" i="1"/>
  <c r="E54" i="1" s="1"/>
  <c r="F54" i="1" s="1"/>
  <c r="P50" i="1"/>
  <c r="N54" i="1" s="1"/>
  <c r="O54" i="1" s="1"/>
  <c r="Y50" i="1"/>
  <c r="W53" i="1" s="1"/>
  <c r="N53" i="1"/>
  <c r="O53" i="1" s="1"/>
  <c r="W54" i="1"/>
  <c r="W55" i="1"/>
  <c r="R38" i="2" l="1"/>
  <c r="Q38" i="2"/>
  <c r="Z36" i="2"/>
  <c r="Z37" i="2"/>
  <c r="Y28" i="2"/>
  <c r="E28" i="2"/>
  <c r="F37" i="2" s="1"/>
  <c r="Y26" i="2"/>
  <c r="Z38" i="2" s="1"/>
  <c r="E26" i="2"/>
  <c r="F36" i="2" s="1"/>
  <c r="P35" i="1"/>
  <c r="P45" i="1"/>
  <c r="Q45" i="1"/>
  <c r="H35" i="1"/>
  <c r="G35" i="1"/>
  <c r="G45" i="1"/>
  <c r="H45" i="1"/>
  <c r="N55" i="1"/>
  <c r="O55" i="1" s="1"/>
  <c r="P55" i="1" s="1"/>
  <c r="E55" i="1"/>
  <c r="F55" i="1" s="1"/>
  <c r="E53" i="1"/>
  <c r="F53" i="1" s="1"/>
  <c r="W34" i="1"/>
  <c r="X34" i="1" s="1"/>
  <c r="W35" i="1"/>
  <c r="H38" i="2" l="1"/>
  <c r="AB38" i="2"/>
  <c r="AA38" i="2"/>
  <c r="F38" i="2"/>
  <c r="G38" i="2" s="1"/>
  <c r="X33" i="1"/>
  <c r="G55" i="1"/>
  <c r="H55" i="1"/>
  <c r="X55" i="1"/>
  <c r="X54" i="1"/>
  <c r="X45" i="1"/>
  <c r="X53" i="1"/>
  <c r="Q55" i="1"/>
  <c r="X44" i="1"/>
  <c r="X35" i="1"/>
  <c r="X43" i="1"/>
  <c r="Y45" i="1" l="1"/>
  <c r="Z45" i="1"/>
  <c r="Y55" i="1"/>
  <c r="Z55" i="1"/>
  <c r="Z35" i="1"/>
  <c r="Y35" i="1"/>
</calcChain>
</file>

<file path=xl/sharedStrings.xml><?xml version="1.0" encoding="utf-8"?>
<sst xmlns="http://schemas.openxmlformats.org/spreadsheetml/2006/main" count="198" uniqueCount="26">
  <si>
    <t>ilvG</t>
  </si>
  <si>
    <t>ilvL</t>
  </si>
  <si>
    <t>ProS</t>
  </si>
  <si>
    <t xml:space="preserve"> m1G37-</t>
  </si>
  <si>
    <t xml:space="preserve"> </t>
  </si>
  <si>
    <t>m1G37+</t>
  </si>
  <si>
    <t>Sd</t>
  </si>
  <si>
    <t>Average</t>
  </si>
  <si>
    <t>Relative to wt</t>
  </si>
  <si>
    <t>ilvG/ilvL</t>
  </si>
  <si>
    <t>conc</t>
  </si>
  <si>
    <t>cq</t>
  </si>
  <si>
    <t>Stdevp</t>
  </si>
  <si>
    <t>Replicate 3</t>
  </si>
  <si>
    <t>Replicate 2</t>
  </si>
  <si>
    <t>Replicate 1</t>
  </si>
  <si>
    <t>KO ProRS</t>
  </si>
  <si>
    <t>KO m1G37-</t>
  </si>
  <si>
    <t>KO m1G37+</t>
  </si>
  <si>
    <t>stdevp</t>
  </si>
  <si>
    <t>Final average</t>
  </si>
  <si>
    <t>ilvG (ilvL as ref)</t>
  </si>
  <si>
    <t>ilvG(ilvL as ref)</t>
  </si>
  <si>
    <t>ilvG (ilvLas ref)</t>
  </si>
  <si>
    <r>
      <t xml:space="preserve">Figure 5-source data 2. Related to Figure 5G. qPCR data for </t>
    </r>
    <r>
      <rPr>
        <b/>
        <i/>
        <sz val="11"/>
        <color theme="1"/>
        <rFont val="Arial"/>
        <family val="2"/>
      </rPr>
      <t>ilvG/ilvL.</t>
    </r>
    <phoneticPr fontId="1"/>
  </si>
  <si>
    <r>
      <t xml:space="preserve">Figure 5-source data 2: Related to Figure 5G. qPCR data for </t>
    </r>
    <r>
      <rPr>
        <b/>
        <i/>
        <sz val="11"/>
        <color theme="1"/>
        <rFont val="Arial"/>
        <family val="2"/>
      </rPr>
      <t>ilvG/ilvL.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</si>
</sst>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3" borderId="0" xfId="0" applyFont="1" applyFill="1"/>
    <xf numFmtId="2" fontId="2" fillId="0" borderId="0" xfId="0" applyNumberFormat="1" applyFont="1"/>
    <xf numFmtId="0" fontId="2" fillId="0" borderId="6" xfId="0" applyFont="1" applyBorder="1"/>
    <xf numFmtId="0" fontId="2" fillId="0" borderId="5" xfId="0" applyFont="1" applyBorder="1"/>
    <xf numFmtId="0" fontId="2" fillId="0" borderId="4" xfId="0" applyFont="1" applyBorder="1"/>
    <xf numFmtId="0" fontId="2" fillId="0" borderId="3" xfId="0" applyFont="1" applyBorder="1"/>
    <xf numFmtId="176" fontId="2" fillId="0" borderId="0" xfId="0" applyNumberFormat="1" applyFont="1"/>
    <xf numFmtId="0" fontId="2" fillId="0" borderId="2" xfId="0" applyFont="1" applyBorder="1"/>
    <xf numFmtId="0" fontId="2" fillId="0" borderId="1" xfId="0" applyFont="1" applyBorder="1"/>
    <xf numFmtId="2" fontId="2" fillId="2" borderId="0" xfId="0" applyNumberFormat="1" applyFont="1" applyFill="1"/>
    <xf numFmtId="0" fontId="2" fillId="2" borderId="0" xfId="0" applyFont="1" applyFill="1"/>
    <xf numFmtId="0" fontId="2" fillId="0" borderId="0" xfId="0" applyFont="1" applyFill="1" applyBorder="1"/>
    <xf numFmtId="0" fontId="2" fillId="0" borderId="0" xfId="0" applyFont="1" applyBorder="1"/>
    <xf numFmtId="2" fontId="2" fillId="0" borderId="0" xfId="0" applyNumberFormat="1" applyFont="1" applyBorder="1"/>
    <xf numFmtId="0" fontId="2" fillId="0" borderId="0" xfId="0" applyFon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WT </a:t>
            </a:r>
            <a:r>
              <a:rPr lang="en-US" sz="1200" i="1"/>
              <a:t>ilvL </a:t>
            </a:r>
            <a:r>
              <a:rPr lang="en-US" sz="1200"/>
              <a:t>(Pro-Pro)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'[1]Average of three'!$R$2</c:f>
              <c:strCache>
                <c:ptCount val="1"/>
                <c:pt idx="0">
                  <c:v>ilvG/ilvL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rgbClr val="70C8DA"/>
              </a:solidFill>
            </c:spPr>
          </c:dPt>
          <c:dPt>
            <c:idx val="2"/>
            <c:invertIfNegative val="0"/>
            <c:bubble3D val="0"/>
            <c:spPr>
              <a:solidFill>
                <a:srgbClr val="70C8DA"/>
              </a:solidFill>
            </c:spPr>
          </c:dPt>
          <c:dLbls>
            <c:dLbl>
              <c:idx val="1"/>
              <c:layout>
                <c:manualLayout>
                  <c:x val="-2.7793431339829412E-3"/>
                  <c:y val="-7.4115789872981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5586862679658806E-3"/>
                  <c:y val="-5.09546055376750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1.5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'[1]Average of three'!$S$3:$S$5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0.5715476066494094</c:v>
                  </c:pt>
                  <c:pt idx="2">
                    <c:v>0.28674417556808796</c:v>
                  </c:pt>
                </c:numCache>
              </c:numRef>
            </c:plus>
            <c:minus>
              <c:numRef>
                <c:f>'[1]Average of three'!$S$3:$S$5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0.5715476066494094</c:v>
                  </c:pt>
                  <c:pt idx="2">
                    <c:v>0.28674417556808796</c:v>
                  </c:pt>
                </c:numCache>
              </c:numRef>
            </c:minus>
          </c:errBars>
          <c:cat>
            <c:strRef>
              <c:f>'[1]Average of three'!$A$3:$A$5</c:f>
              <c:strCache>
                <c:ptCount val="3"/>
                <c:pt idx="0">
                  <c:v>KO m1G37+</c:v>
                </c:pt>
                <c:pt idx="1">
                  <c:v>KO m1G37-</c:v>
                </c:pt>
                <c:pt idx="2">
                  <c:v>KO ProRS</c:v>
                </c:pt>
              </c:strCache>
            </c:strRef>
          </c:cat>
          <c:val>
            <c:numRef>
              <c:f>'[1]Average of three'!$R$3:$R$5</c:f>
              <c:numCache>
                <c:formatCode>General</c:formatCode>
                <c:ptCount val="3"/>
                <c:pt idx="0">
                  <c:v>1</c:v>
                </c:pt>
                <c:pt idx="1">
                  <c:v>3.0999999999999996</c:v>
                </c:pt>
                <c:pt idx="2">
                  <c:v>1.5333333333333332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45888"/>
        <c:axId val="238467712"/>
      </c:barChart>
      <c:catAx>
        <c:axId val="235845888"/>
        <c:scaling>
          <c:orientation val="minMax"/>
        </c:scaling>
        <c:delete val="0"/>
        <c:axPos val="b"/>
        <c:majorTickMark val="none"/>
        <c:minorTickMark val="none"/>
        <c:tickLblPos val="nextTo"/>
        <c:crossAx val="238467712"/>
        <c:crosses val="autoZero"/>
        <c:auto val="1"/>
        <c:lblAlgn val="ctr"/>
        <c:lblOffset val="100"/>
        <c:noMultiLvlLbl val="0"/>
      </c:catAx>
      <c:valAx>
        <c:axId val="238467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mRNA level of ilvG</a:t>
                </a:r>
              </a:p>
              <a:p>
                <a:pPr>
                  <a:defRPr/>
                </a:pPr>
                <a:r>
                  <a:rPr lang="en-US"/>
                  <a:t>(Relative to KO m1G37+)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584588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="1">
          <a:latin typeface="Arial" pitchFamily="34" charset="0"/>
          <a:cs typeface="Arial" pitchFamily="34" charset="0"/>
        </a:defRPr>
      </a:pPr>
      <a:endParaRPr lang="ja-JP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Mutant</a:t>
            </a:r>
            <a:r>
              <a:rPr lang="en-US" sz="1200" baseline="0"/>
              <a:t> ilvL (Ala-Ala)</a:t>
            </a:r>
            <a:endParaRPr lang="en-US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[2]Average!$N$15</c:f>
              <c:strCache>
                <c:ptCount val="1"/>
                <c:pt idx="0">
                  <c:v>Average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rgbClr val="70C8DA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1.0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9.23875115363145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1.0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[2]Average!$O$16:$O$17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0.19367238678472409</c:v>
                  </c:pt>
                </c:numCache>
              </c:numRef>
            </c:plus>
            <c:minus>
              <c:numRef>
                <c:f>[2]Average!$O$16:$O$17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0.19367238678472409</c:v>
                  </c:pt>
                </c:numCache>
              </c:numRef>
            </c:minus>
          </c:errBars>
          <c:cat>
            <c:strRef>
              <c:f>[2]Average!$M$16:$M$17</c:f>
              <c:strCache>
                <c:ptCount val="2"/>
                <c:pt idx="0">
                  <c:v>KO m1G37+</c:v>
                </c:pt>
                <c:pt idx="1">
                  <c:v>KO m1G37-</c:v>
                </c:pt>
              </c:strCache>
            </c:strRef>
          </c:cat>
          <c:val>
            <c:numRef>
              <c:f>[2]Average!$N$16:$N$17</c:f>
              <c:numCache>
                <c:formatCode>General</c:formatCode>
                <c:ptCount val="2"/>
                <c:pt idx="0">
                  <c:v>1</c:v>
                </c:pt>
                <c:pt idx="1">
                  <c:v>1.0253397677853433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405824"/>
        <c:axId val="143407360"/>
      </c:barChart>
      <c:catAx>
        <c:axId val="143405824"/>
        <c:scaling>
          <c:orientation val="minMax"/>
        </c:scaling>
        <c:delete val="0"/>
        <c:axPos val="b"/>
        <c:majorTickMark val="none"/>
        <c:minorTickMark val="none"/>
        <c:tickLblPos val="nextTo"/>
        <c:crossAx val="143407360"/>
        <c:crosses val="autoZero"/>
        <c:auto val="1"/>
        <c:lblAlgn val="ctr"/>
        <c:lblOffset val="100"/>
        <c:noMultiLvlLbl val="0"/>
      </c:catAx>
      <c:valAx>
        <c:axId val="143407360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mRNA level</a:t>
                </a:r>
              </a:p>
              <a:p>
                <a:pPr>
                  <a:defRPr/>
                </a:pPr>
                <a:r>
                  <a:rPr lang="en-US" i="1"/>
                  <a:t>ilvG</a:t>
                </a:r>
                <a:r>
                  <a:rPr lang="en-US"/>
                  <a:t> relative</a:t>
                </a:r>
                <a:r>
                  <a:rPr lang="en-US" baseline="0"/>
                  <a:t> to </a:t>
                </a:r>
                <a:r>
                  <a:rPr lang="en-US" i="1" baseline="0"/>
                  <a:t>ilvL</a:t>
                </a:r>
                <a:endParaRPr lang="en-US" i="1"/>
              </a:p>
            </c:rich>
          </c:tx>
          <c:layout>
            <c:manualLayout>
              <c:xMode val="edge"/>
              <c:yMode val="edge"/>
              <c:x val="3.7796910355549891E-2"/>
              <c:y val="0.194090885062661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434058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="1">
          <a:latin typeface="Arial" pitchFamily="34" charset="0"/>
          <a:cs typeface="Arial" pitchFamily="34" charset="0"/>
        </a:defRPr>
      </a:pPr>
      <a:endParaRPr lang="ja-JP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8</xdr:col>
      <xdr:colOff>964712</xdr:colOff>
      <xdr:row>26</xdr:row>
      <xdr:rowOff>74656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29766</xdr:colOff>
      <xdr:row>7</xdr:row>
      <xdr:rowOff>178594</xdr:rowOff>
    </xdr:from>
    <xdr:to>
      <xdr:col>10</xdr:col>
      <xdr:colOff>104180</xdr:colOff>
      <xdr:row>18</xdr:row>
      <xdr:rowOff>142085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DF%20related%20to%20tRNA/Acid%20Gel%20analysis%20for%20aminoacylated%20tRNA%20and%20qPCR%20(IM%20project)/qPCR%20data/20210326%20ivlG%20ivll%20idn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DF%20related%20to%20tRNA/Acid%20Gel%20analysis%20for%20aminoacylated%20tRNA%20and%20qPCR%20(IM%20project)/qPCR%20data/20210331%20ivlG%20ivll%20idnt%20(CRISPR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am 1 ctrl (idnT as ref)"/>
      <sheetName val="sam 1 ctrl (ilvL as ref)re (2)"/>
      <sheetName val="sam 1 ctrl (ilvL as ref)re"/>
      <sheetName val="calculation without std curve"/>
      <sheetName val="sam 1 ctrl (ilvL as ref)"/>
      <sheetName val="Average of three"/>
    </sheetNames>
    <sheetDataSet>
      <sheetData sheetId="0"/>
      <sheetData sheetId="1">
        <row r="10">
          <cell r="P10">
            <v>0</v>
          </cell>
        </row>
      </sheetData>
      <sheetData sheetId="2"/>
      <sheetData sheetId="3"/>
      <sheetData sheetId="4"/>
      <sheetData sheetId="5"/>
      <sheetData sheetId="6">
        <row r="2">
          <cell r="R2" t="str">
            <v>ilvG/ilvL</v>
          </cell>
        </row>
        <row r="3">
          <cell r="A3" t="str">
            <v>KO m1G37+</v>
          </cell>
          <cell r="R3">
            <v>1</v>
          </cell>
          <cell r="S3">
            <v>0</v>
          </cell>
        </row>
        <row r="4">
          <cell r="A4" t="str">
            <v>KO m1G37-</v>
          </cell>
          <cell r="R4">
            <v>3.0999999999999996</v>
          </cell>
          <cell r="S4">
            <v>0.5715476066494094</v>
          </cell>
        </row>
        <row r="5">
          <cell r="A5" t="str">
            <v>KO ProRS</v>
          </cell>
          <cell r="R5">
            <v>1.5333333333333332</v>
          </cell>
          <cell r="S5">
            <v>0.28674417556808796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Samp 1 ctrl (idnT ref)set III"/>
      <sheetName val="Samp 1 ctrl (ilvL ref)set III"/>
      <sheetName val="Average"/>
    </sheetNames>
    <sheetDataSet>
      <sheetData sheetId="0"/>
      <sheetData sheetId="1"/>
      <sheetData sheetId="2"/>
      <sheetData sheetId="3">
        <row r="15">
          <cell r="N15" t="str">
            <v>Average</v>
          </cell>
        </row>
        <row r="16">
          <cell r="M16" t="str">
            <v>KO m1G37+</v>
          </cell>
          <cell r="N16">
            <v>1</v>
          </cell>
          <cell r="O16">
            <v>0</v>
          </cell>
        </row>
        <row r="17">
          <cell r="M17" t="str">
            <v>KO m1G37-</v>
          </cell>
          <cell r="N17">
            <v>1.0253397677853433</v>
          </cell>
          <cell r="O17">
            <v>0.19367238678472409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tabSelected="1" zoomScale="78" zoomScaleNormal="78" workbookViewId="0">
      <selection activeCell="A3" sqref="A3"/>
    </sheetView>
  </sheetViews>
  <sheetFormatPr defaultRowHeight="15" x14ac:dyDescent="0.25"/>
  <cols>
    <col min="1" max="1" width="15.125" style="1" customWidth="1"/>
    <col min="2" max="4" width="9" style="1"/>
    <col min="5" max="5" width="15.125" style="1" customWidth="1"/>
    <col min="6" max="8" width="9" style="1"/>
    <col min="9" max="9" width="15.125" style="1" customWidth="1"/>
    <col min="10" max="10" width="13.375" style="1" customWidth="1"/>
    <col min="11" max="13" width="9" style="1"/>
    <col min="14" max="14" width="12" style="1" bestFit="1" customWidth="1"/>
    <col min="15" max="15" width="9" style="1"/>
    <col min="16" max="16" width="13" style="1" bestFit="1" customWidth="1"/>
    <col min="17" max="18" width="9" style="1"/>
    <col min="19" max="19" width="11.75" style="1" customWidth="1"/>
    <col min="20" max="21" width="9" style="1"/>
    <col min="22" max="26" width="9.875" style="1" bestFit="1" customWidth="1"/>
    <col min="27" max="16384" width="9" style="1"/>
  </cols>
  <sheetData>
    <row r="1" spans="1:14" x14ac:dyDescent="0.25">
      <c r="A1" s="1" t="s">
        <v>25</v>
      </c>
    </row>
    <row r="3" spans="1:14" x14ac:dyDescent="0.25">
      <c r="A3" s="2" t="s">
        <v>15</v>
      </c>
      <c r="E3" s="2" t="s">
        <v>14</v>
      </c>
      <c r="I3" s="2" t="s">
        <v>13</v>
      </c>
    </row>
    <row r="5" spans="1:14" x14ac:dyDescent="0.25">
      <c r="A5" s="1" t="s">
        <v>21</v>
      </c>
      <c r="E5" s="1" t="s">
        <v>21</v>
      </c>
      <c r="I5" s="1" t="s">
        <v>21</v>
      </c>
      <c r="M5" s="1" t="s">
        <v>20</v>
      </c>
    </row>
    <row r="6" spans="1:14" x14ac:dyDescent="0.25">
      <c r="B6" s="1" t="s">
        <v>7</v>
      </c>
      <c r="C6" s="1" t="s">
        <v>19</v>
      </c>
      <c r="F6" s="1" t="s">
        <v>7</v>
      </c>
      <c r="G6" s="1" t="s">
        <v>19</v>
      </c>
      <c r="J6" s="1" t="s">
        <v>7</v>
      </c>
      <c r="K6" s="1" t="s">
        <v>19</v>
      </c>
      <c r="M6" s="1" t="s">
        <v>9</v>
      </c>
      <c r="N6" s="1" t="s">
        <v>19</v>
      </c>
    </row>
    <row r="7" spans="1:14" x14ac:dyDescent="0.25">
      <c r="A7" s="1" t="s">
        <v>18</v>
      </c>
      <c r="B7" s="3">
        <v>1</v>
      </c>
      <c r="C7" s="3">
        <v>4.0031752179082024E-2</v>
      </c>
      <c r="E7" s="1" t="s">
        <v>18</v>
      </c>
      <c r="F7" s="3">
        <v>1</v>
      </c>
      <c r="G7" s="3">
        <v>0.14290881368324371</v>
      </c>
      <c r="I7" s="1" t="s">
        <v>18</v>
      </c>
      <c r="J7" s="3">
        <v>1</v>
      </c>
      <c r="K7" s="3">
        <v>3.0276814675999748E-2</v>
      </c>
      <c r="L7" s="3"/>
      <c r="M7" s="3">
        <f>AVERAGE(B7,F7,J7)</f>
        <v>1</v>
      </c>
      <c r="N7" s="3">
        <f>STDEVP(B7,F7,J7)</f>
        <v>0</v>
      </c>
    </row>
    <row r="8" spans="1:14" x14ac:dyDescent="0.25">
      <c r="A8" s="1" t="s">
        <v>17</v>
      </c>
      <c r="B8" s="3">
        <v>2.7549043294221018</v>
      </c>
      <c r="C8" s="3">
        <v>0.15655468772860462</v>
      </c>
      <c r="E8" s="1" t="s">
        <v>17</v>
      </c>
      <c r="F8" s="3">
        <v>3.8574813931018572</v>
      </c>
      <c r="G8" s="3">
        <v>0.446169205291854</v>
      </c>
      <c r="I8" s="1" t="s">
        <v>17</v>
      </c>
      <c r="J8" s="3">
        <v>2.6410159136973861</v>
      </c>
      <c r="K8" s="3">
        <v>3.3523668172844204E-2</v>
      </c>
      <c r="L8" s="3"/>
      <c r="M8" s="3">
        <f>AVERAGE(B8,F8,J8)</f>
        <v>3.0844672120737813</v>
      </c>
      <c r="N8" s="3">
        <f>STDEVP(B8,F8,J8)</f>
        <v>0.54857745479373288</v>
      </c>
    </row>
    <row r="9" spans="1:14" x14ac:dyDescent="0.25">
      <c r="A9" s="1" t="s">
        <v>16</v>
      </c>
      <c r="B9" s="3">
        <v>1.9374611216995199</v>
      </c>
      <c r="C9" s="3">
        <v>7.9449719516163267E-2</v>
      </c>
      <c r="E9" s="1" t="s">
        <v>16</v>
      </c>
      <c r="F9" s="3">
        <v>1.4502591209087139</v>
      </c>
      <c r="G9" s="3">
        <v>0.28624044771912155</v>
      </c>
      <c r="I9" s="1" t="s">
        <v>16</v>
      </c>
      <c r="J9" s="3">
        <v>1.1992250782694243</v>
      </c>
      <c r="K9" s="3">
        <v>0.17935525421011436</v>
      </c>
      <c r="L9" s="3"/>
      <c r="M9" s="3">
        <f>AVERAGE(B9,F9,J9)</f>
        <v>1.5289817736258859</v>
      </c>
      <c r="N9" s="3">
        <f>STDEVP(B9,F9,J9)</f>
        <v>0.30648116417702059</v>
      </c>
    </row>
    <row r="28" spans="1:26" ht="15.75" thickBot="1" x14ac:dyDescent="0.3">
      <c r="A28" s="2" t="s">
        <v>15</v>
      </c>
      <c r="J28" s="2" t="s">
        <v>14</v>
      </c>
      <c r="S28" s="2" t="s">
        <v>13</v>
      </c>
    </row>
    <row r="29" spans="1:26" ht="15.75" thickBot="1" x14ac:dyDescent="0.3">
      <c r="C29" s="4" t="s">
        <v>11</v>
      </c>
      <c r="D29" s="5" t="s">
        <v>10</v>
      </c>
      <c r="E29" s="5" t="s">
        <v>9</v>
      </c>
      <c r="F29" s="5" t="s">
        <v>8</v>
      </c>
      <c r="G29" s="5" t="s">
        <v>7</v>
      </c>
      <c r="H29" s="6" t="s">
        <v>12</v>
      </c>
      <c r="L29" s="4" t="s">
        <v>11</v>
      </c>
      <c r="M29" s="5" t="s">
        <v>10</v>
      </c>
      <c r="N29" s="5" t="s">
        <v>9</v>
      </c>
      <c r="O29" s="5" t="s">
        <v>8</v>
      </c>
      <c r="P29" s="5" t="s">
        <v>7</v>
      </c>
      <c r="Q29" s="6" t="s">
        <v>12</v>
      </c>
      <c r="U29" s="4" t="s">
        <v>11</v>
      </c>
      <c r="V29" s="5" t="s">
        <v>10</v>
      </c>
      <c r="W29" s="5" t="s">
        <v>9</v>
      </c>
      <c r="X29" s="5" t="s">
        <v>8</v>
      </c>
      <c r="Y29" s="5" t="s">
        <v>7</v>
      </c>
      <c r="Z29" s="6" t="s">
        <v>6</v>
      </c>
    </row>
    <row r="30" spans="1:26" x14ac:dyDescent="0.25">
      <c r="A30" s="1" t="s">
        <v>5</v>
      </c>
      <c r="B30" s="7" t="s">
        <v>1</v>
      </c>
      <c r="C30" s="8">
        <v>21.62</v>
      </c>
      <c r="D30" s="3">
        <v>0.56097150076053126</v>
      </c>
      <c r="E30" s="3"/>
      <c r="F30" s="3"/>
      <c r="G30" s="3">
        <f>AVERAGE(D30:D32)</f>
        <v>0.55475957259222952</v>
      </c>
      <c r="H30" s="3"/>
      <c r="J30" s="1" t="s">
        <v>5</v>
      </c>
      <c r="K30" s="7" t="s">
        <v>1</v>
      </c>
      <c r="L30" s="8">
        <v>35.07</v>
      </c>
      <c r="M30" s="3">
        <v>0.5792852417659814</v>
      </c>
      <c r="N30" s="3"/>
      <c r="O30" s="3"/>
      <c r="P30" s="3">
        <f>AVERAGE(M30:M32)</f>
        <v>0.60450534161383829</v>
      </c>
      <c r="Q30" s="3"/>
      <c r="S30" s="1" t="s">
        <v>5</v>
      </c>
      <c r="T30" s="7" t="s">
        <v>1</v>
      </c>
      <c r="U30" s="8">
        <v>21.23</v>
      </c>
      <c r="V30" s="3">
        <v>0.4726267567863659</v>
      </c>
      <c r="W30" s="3"/>
      <c r="X30" s="3"/>
      <c r="Y30" s="3">
        <f>AVERAGE(V30:V32)</f>
        <v>0.4856150767455864</v>
      </c>
      <c r="Z30" s="3"/>
    </row>
    <row r="31" spans="1:26" x14ac:dyDescent="0.25">
      <c r="B31" s="9" t="s">
        <v>1</v>
      </c>
      <c r="C31" s="8">
        <v>21.6</v>
      </c>
      <c r="D31" s="3">
        <v>0.5657821033997128</v>
      </c>
      <c r="E31" s="3"/>
      <c r="F31" s="3"/>
      <c r="G31" s="3"/>
      <c r="H31" s="3"/>
      <c r="K31" s="9" t="s">
        <v>1</v>
      </c>
      <c r="L31" s="8">
        <v>35.200000000000003</v>
      </c>
      <c r="M31" s="3">
        <v>0.55112030382044841</v>
      </c>
      <c r="N31" s="3"/>
      <c r="O31" s="3"/>
      <c r="P31" s="3"/>
      <c r="Q31" s="3"/>
      <c r="T31" s="9" t="s">
        <v>1</v>
      </c>
      <c r="U31" s="8">
        <v>21.03</v>
      </c>
      <c r="V31" s="3">
        <v>0.51355002943967021</v>
      </c>
      <c r="W31" s="3"/>
      <c r="X31" s="3"/>
      <c r="Y31" s="3"/>
      <c r="Z31" s="3"/>
    </row>
    <row r="32" spans="1:26" ht="15.75" thickBot="1" x14ac:dyDescent="0.3">
      <c r="B32" s="10" t="s">
        <v>1</v>
      </c>
      <c r="C32" s="8">
        <v>21.72</v>
      </c>
      <c r="D32" s="3">
        <v>0.53752511361644451</v>
      </c>
      <c r="E32" s="3"/>
      <c r="F32" s="3"/>
      <c r="G32" s="3"/>
      <c r="H32" s="3"/>
      <c r="K32" s="10" t="s">
        <v>1</v>
      </c>
      <c r="L32" s="8">
        <v>34.64</v>
      </c>
      <c r="M32" s="3">
        <v>0.68311047925508483</v>
      </c>
      <c r="N32" s="3"/>
      <c r="O32" s="3"/>
      <c r="P32" s="3"/>
      <c r="Q32" s="3"/>
      <c r="T32" s="10" t="s">
        <v>1</v>
      </c>
      <c r="U32" s="8">
        <v>21.24</v>
      </c>
      <c r="V32" s="3">
        <v>0.47066844401072311</v>
      </c>
      <c r="W32" s="3"/>
      <c r="X32" s="3"/>
      <c r="Y32" s="3"/>
      <c r="Z32" s="3"/>
    </row>
    <row r="33" spans="1:26" x14ac:dyDescent="0.25">
      <c r="B33" s="7" t="s">
        <v>0</v>
      </c>
      <c r="C33" s="8">
        <v>25.15</v>
      </c>
      <c r="D33" s="3">
        <v>0.49639037200830649</v>
      </c>
      <c r="E33" s="3">
        <f>D33/$G$30</f>
        <v>0.8947846896788445</v>
      </c>
      <c r="F33" s="3">
        <f>E33/AVERAGE($E$33:$E$35)</f>
        <v>0.94835518983106348</v>
      </c>
      <c r="G33" s="3"/>
      <c r="H33" s="3"/>
      <c r="K33" s="7" t="s">
        <v>0</v>
      </c>
      <c r="L33" s="8">
        <v>33.14</v>
      </c>
      <c r="M33" s="3">
        <v>0.71973136049894881</v>
      </c>
      <c r="N33" s="3">
        <f>M33/$P$30</f>
        <v>1.1906120772688187</v>
      </c>
      <c r="O33" s="3">
        <f>N33/AVERAGE($N$33:$N$35)</f>
        <v>1.1630100566031767</v>
      </c>
      <c r="P33" s="3"/>
      <c r="Q33" s="3"/>
      <c r="T33" s="7" t="s">
        <v>0</v>
      </c>
      <c r="U33" s="8">
        <v>24.38</v>
      </c>
      <c r="V33" s="3">
        <v>0.58424944246323052</v>
      </c>
      <c r="W33" s="3">
        <f>V33/$Y$30</f>
        <v>1.2031122393865021</v>
      </c>
      <c r="X33" s="3">
        <f>W33/AVERAGE($W$33:$W$35)</f>
        <v>0.98233708143258569</v>
      </c>
      <c r="Y33" s="3"/>
      <c r="Z33" s="3"/>
    </row>
    <row r="34" spans="1:26" x14ac:dyDescent="0.25">
      <c r="B34" s="9" t="s">
        <v>0</v>
      </c>
      <c r="C34" s="8">
        <v>25</v>
      </c>
      <c r="D34" s="3">
        <v>0.54745158096323099</v>
      </c>
      <c r="E34" s="3">
        <f>D34/$G$30</f>
        <v>0.9868267408260295</v>
      </c>
      <c r="F34" s="3">
        <f>E34/AVERAGE($E$33:$E$35)</f>
        <v>1.0459077719158762</v>
      </c>
      <c r="G34" s="3"/>
      <c r="H34" s="3"/>
      <c r="K34" s="9" t="s">
        <v>0</v>
      </c>
      <c r="L34" s="8">
        <v>33.299999999999997</v>
      </c>
      <c r="M34" s="3">
        <v>0.63244273524114991</v>
      </c>
      <c r="N34" s="3">
        <f>M34/$P$30</f>
        <v>1.0462152965476328</v>
      </c>
      <c r="O34" s="3">
        <f>N34/AVERAGE($N$33:$N$35)</f>
        <v>1.0219608338327393</v>
      </c>
      <c r="P34" s="3"/>
      <c r="Q34" s="3"/>
      <c r="T34" s="9" t="s">
        <v>0</v>
      </c>
      <c r="U34" s="8">
        <v>24.3</v>
      </c>
      <c r="V34" s="3">
        <v>0.62009751379909173</v>
      </c>
      <c r="W34" s="3">
        <f>V34/$Y$30</f>
        <v>1.2769321701351555</v>
      </c>
      <c r="X34" s="3">
        <f>W34/AVERAGE($W$33:$W$35)</f>
        <v>1.0426108056531667</v>
      </c>
      <c r="Y34" s="3"/>
      <c r="Z34" s="3"/>
    </row>
    <row r="35" spans="1:26" ht="15.75" thickBot="1" x14ac:dyDescent="0.3">
      <c r="B35" s="10" t="s">
        <v>0</v>
      </c>
      <c r="C35" s="8">
        <v>25.06</v>
      </c>
      <c r="D35" s="3">
        <v>0.52642531818685101</v>
      </c>
      <c r="E35" s="3">
        <f>D35/$G$30</f>
        <v>0.9489251636110021</v>
      </c>
      <c r="F35" s="3">
        <f>E35/AVERAGE($E$33:$E$35)</f>
        <v>1.0057370382530606</v>
      </c>
      <c r="G35" s="11">
        <f>AVERAGE(F33:F35)</f>
        <v>1.0000000000000002</v>
      </c>
      <c r="H35" s="3">
        <f>STDEVP(F33:F35)</f>
        <v>4.0031752179083564E-2</v>
      </c>
      <c r="K35" s="10" t="s">
        <v>0</v>
      </c>
      <c r="L35" s="8">
        <v>33.58</v>
      </c>
      <c r="M35" s="3">
        <v>0.50438257738381354</v>
      </c>
      <c r="N35" s="3">
        <f>M35/$P$30</f>
        <v>0.83437240775618526</v>
      </c>
      <c r="O35" s="3">
        <f>N35/AVERAGE($N$33:$N$35)</f>
        <v>0.81502910956408414</v>
      </c>
      <c r="P35" s="11">
        <f>AVERAGE(O33:O35)</f>
        <v>1</v>
      </c>
      <c r="Q35" s="3">
        <f>STDEVP(O33:O35)</f>
        <v>0.14290881368324371</v>
      </c>
      <c r="T35" s="10" t="s">
        <v>0</v>
      </c>
      <c r="U35" s="8">
        <v>24.39</v>
      </c>
      <c r="V35" s="3">
        <v>0.57991667433745231</v>
      </c>
      <c r="W35" s="3">
        <f>V35/$Y$30</f>
        <v>1.1941900120231861</v>
      </c>
      <c r="X35" s="3">
        <f>W35/AVERAGE($W$33:$W$35)</f>
        <v>0.97505211291424765</v>
      </c>
      <c r="Y35" s="11">
        <f>AVERAGE(X33:X35)</f>
        <v>1</v>
      </c>
      <c r="Z35" s="3">
        <f>STDEVP(X33:X35)</f>
        <v>3.0276814675999731E-2</v>
      </c>
    </row>
    <row r="36" spans="1:26" x14ac:dyDescent="0.25">
      <c r="C36" s="8"/>
      <c r="D36" s="3"/>
      <c r="E36" s="3"/>
      <c r="F36" s="3"/>
      <c r="G36" s="3"/>
      <c r="H36" s="3"/>
      <c r="L36" s="8"/>
      <c r="M36" s="3"/>
      <c r="N36" s="3"/>
      <c r="O36" s="3"/>
      <c r="P36" s="3"/>
      <c r="Q36" s="3"/>
      <c r="U36" s="8"/>
      <c r="V36" s="3"/>
      <c r="W36" s="3"/>
      <c r="X36" s="3"/>
      <c r="Y36" s="3"/>
      <c r="Z36" s="3"/>
    </row>
    <row r="37" spans="1:26" x14ac:dyDescent="0.25">
      <c r="C37" s="8"/>
      <c r="D37" s="3"/>
      <c r="E37" s="3"/>
      <c r="F37" s="3"/>
      <c r="G37" s="3" t="s">
        <v>4</v>
      </c>
      <c r="H37" s="3"/>
      <c r="L37" s="8"/>
      <c r="M37" s="3"/>
      <c r="N37" s="3"/>
      <c r="O37" s="3"/>
      <c r="P37" s="3"/>
      <c r="Q37" s="3"/>
      <c r="U37" s="8"/>
      <c r="V37" s="3"/>
      <c r="W37" s="3"/>
      <c r="X37" s="3"/>
      <c r="Y37" s="3"/>
      <c r="Z37" s="3"/>
    </row>
    <row r="38" spans="1:26" x14ac:dyDescent="0.25">
      <c r="C38" s="8"/>
      <c r="D38" s="3"/>
      <c r="E38" s="3"/>
      <c r="F38" s="3"/>
      <c r="G38" s="3"/>
      <c r="H38" s="3"/>
      <c r="L38" s="8"/>
      <c r="M38" s="3"/>
      <c r="N38" s="3"/>
      <c r="O38" s="3"/>
      <c r="P38" s="3"/>
      <c r="Q38" s="3"/>
      <c r="U38" s="8"/>
      <c r="V38" s="3"/>
      <c r="W38" s="3"/>
      <c r="X38" s="3"/>
      <c r="Y38" s="3"/>
      <c r="Z38" s="3"/>
    </row>
    <row r="39" spans="1:26" ht="15.75" thickBot="1" x14ac:dyDescent="0.3">
      <c r="C39" s="8"/>
      <c r="D39" s="3"/>
      <c r="E39" s="3"/>
      <c r="F39" s="3"/>
      <c r="G39" s="3"/>
      <c r="H39" s="3"/>
      <c r="L39" s="8"/>
      <c r="M39" s="3"/>
      <c r="N39" s="3"/>
      <c r="O39" s="3"/>
      <c r="P39" s="3"/>
      <c r="Q39" s="3"/>
      <c r="U39" s="8"/>
      <c r="V39" s="3"/>
      <c r="W39" s="3"/>
      <c r="X39" s="3"/>
      <c r="Y39" s="3"/>
      <c r="Z39" s="3"/>
    </row>
    <row r="40" spans="1:26" x14ac:dyDescent="0.25">
      <c r="A40" s="1" t="s">
        <v>3</v>
      </c>
      <c r="B40" s="7" t="s">
        <v>1</v>
      </c>
      <c r="C40" s="8">
        <v>20.53</v>
      </c>
      <c r="D40" s="3">
        <v>0.8934063156649017</v>
      </c>
      <c r="E40" s="3"/>
      <c r="F40" s="3"/>
      <c r="G40" s="3">
        <f>AVERAGE(D40:D42)</f>
        <v>0.78857142250914192</v>
      </c>
      <c r="H40" s="3"/>
      <c r="J40" s="1" t="s">
        <v>3</v>
      </c>
      <c r="K40" s="7" t="s">
        <v>1</v>
      </c>
      <c r="L40" s="8">
        <v>30.07</v>
      </c>
      <c r="M40" s="3">
        <v>3.9394261996280018</v>
      </c>
      <c r="N40" s="3"/>
      <c r="O40" s="3"/>
      <c r="P40" s="3">
        <f>AVERAGE(M40:M42)</f>
        <v>4.2640241021746013</v>
      </c>
      <c r="Q40" s="3"/>
      <c r="S40" s="1" t="s">
        <v>3</v>
      </c>
      <c r="T40" s="7" t="s">
        <v>1</v>
      </c>
      <c r="U40" s="8">
        <v>22.91</v>
      </c>
      <c r="V40" s="3">
        <v>0.23527560180573909</v>
      </c>
      <c r="W40" s="3"/>
      <c r="X40" s="3"/>
      <c r="Y40" s="3">
        <f>AVERAGE(V40:V42)</f>
        <v>0.24088771547583057</v>
      </c>
      <c r="Z40" s="3"/>
    </row>
    <row r="41" spans="1:26" x14ac:dyDescent="0.25">
      <c r="B41" s="9" t="s">
        <v>1</v>
      </c>
      <c r="C41" s="8">
        <v>20.9</v>
      </c>
      <c r="D41" s="3">
        <v>0.76285759719595525</v>
      </c>
      <c r="E41" s="3"/>
      <c r="F41" s="3"/>
      <c r="G41" s="3"/>
      <c r="H41" s="3"/>
      <c r="K41" s="9" t="s">
        <v>1</v>
      </c>
      <c r="L41" s="8">
        <v>30.05</v>
      </c>
      <c r="M41" s="3">
        <v>3.9697497581983123</v>
      </c>
      <c r="N41" s="3"/>
      <c r="O41" s="3"/>
      <c r="P41" s="3"/>
      <c r="Q41" s="3"/>
      <c r="T41" s="9" t="s">
        <v>1</v>
      </c>
      <c r="U41" s="8">
        <v>22.98</v>
      </c>
      <c r="V41" s="3">
        <v>0.22853584863776383</v>
      </c>
      <c r="W41" s="3"/>
      <c r="X41" s="3"/>
      <c r="Y41" s="3"/>
      <c r="Z41" s="3"/>
    </row>
    <row r="42" spans="1:26" ht="15.75" thickBot="1" x14ac:dyDescent="0.3">
      <c r="B42" s="10" t="s">
        <v>1</v>
      </c>
      <c r="C42" s="8">
        <v>21.07</v>
      </c>
      <c r="D42" s="3">
        <v>0.70945035466656858</v>
      </c>
      <c r="E42" s="3"/>
      <c r="F42" s="3"/>
      <c r="G42" s="3"/>
      <c r="H42" s="3"/>
      <c r="K42" s="10" t="s">
        <v>1</v>
      </c>
      <c r="L42" s="8">
        <v>29.51</v>
      </c>
      <c r="M42" s="3">
        <v>4.8828963486974883</v>
      </c>
      <c r="N42" s="3"/>
      <c r="O42" s="3"/>
      <c r="P42" s="3"/>
      <c r="Q42" s="3"/>
      <c r="T42" s="10" t="s">
        <v>1</v>
      </c>
      <c r="U42" s="8">
        <v>22.68</v>
      </c>
      <c r="V42" s="3">
        <v>0.25885169598398888</v>
      </c>
      <c r="W42" s="3"/>
      <c r="X42" s="3"/>
      <c r="Y42" s="3"/>
      <c r="Z42" s="3"/>
    </row>
    <row r="43" spans="1:26" x14ac:dyDescent="0.25">
      <c r="B43" s="7" t="s">
        <v>0</v>
      </c>
      <c r="C43" s="8">
        <v>22.95</v>
      </c>
      <c r="D43" s="3">
        <v>2.0868186148143519</v>
      </c>
      <c r="E43" s="3">
        <f>D43/$G$40</f>
        <v>2.6463279739130536</v>
      </c>
      <c r="F43" s="3">
        <f>E43/AVERAGE($E$33:$E$35)</f>
        <v>2.8047628630708163</v>
      </c>
      <c r="G43" s="3"/>
      <c r="H43" s="3"/>
      <c r="K43" s="7" t="s">
        <v>0</v>
      </c>
      <c r="L43" s="8">
        <v>29.06</v>
      </c>
      <c r="M43" s="3">
        <v>19.452502891599192</v>
      </c>
      <c r="N43" s="3">
        <f>M43/$P$40</f>
        <v>4.5620058483437393</v>
      </c>
      <c r="O43" s="3">
        <f>N43/AVERAGE($N$33:$N$35)</f>
        <v>4.4562446334973247</v>
      </c>
      <c r="P43" s="3"/>
      <c r="Q43" s="3"/>
      <c r="T43" s="7" t="s">
        <v>0</v>
      </c>
      <c r="U43" s="8">
        <v>23.97</v>
      </c>
      <c r="V43" s="3">
        <v>0.79275581154470309</v>
      </c>
      <c r="W43" s="3">
        <f>V43/$Y$40</f>
        <v>3.2909765032175087</v>
      </c>
      <c r="X43" s="3">
        <f>W43/AVERAGE($W$33:$W$35)</f>
        <v>2.6870712036662652</v>
      </c>
      <c r="Y43" s="3"/>
      <c r="Z43" s="3"/>
    </row>
    <row r="44" spans="1:26" x14ac:dyDescent="0.25">
      <c r="B44" s="9" t="s">
        <v>0</v>
      </c>
      <c r="C44" s="8">
        <v>22.89</v>
      </c>
      <c r="D44" s="3">
        <v>2.1701694625905477</v>
      </c>
      <c r="E44" s="3">
        <f>D44/$G$40</f>
        <v>2.7520265135722553</v>
      </c>
      <c r="F44" s="3">
        <f>E44/AVERAGE($E$33:$E$35)</f>
        <v>2.9167895436785791</v>
      </c>
      <c r="G44" s="3"/>
      <c r="H44" s="3"/>
      <c r="K44" s="9" t="s">
        <v>0</v>
      </c>
      <c r="L44" s="8">
        <v>29.28</v>
      </c>
      <c r="M44" s="3">
        <v>16.284345707216133</v>
      </c>
      <c r="N44" s="3">
        <f>M44/$P$40</f>
        <v>3.8190088322698061</v>
      </c>
      <c r="O44" s="3">
        <f>N44/AVERAGE($N$33:$N$35)</f>
        <v>3.7304725552379208</v>
      </c>
      <c r="P44" s="3"/>
      <c r="Q44" s="3"/>
      <c r="T44" s="9" t="s">
        <v>0</v>
      </c>
      <c r="U44" s="8">
        <v>24.01</v>
      </c>
      <c r="V44" s="3">
        <v>0.76949994425233981</v>
      </c>
      <c r="W44" s="3">
        <f>V44/$Y$40</f>
        <v>3.1944341484260845</v>
      </c>
      <c r="X44" s="3">
        <f>W44/AVERAGE($W$33:$W$35)</f>
        <v>2.6082446969317008</v>
      </c>
      <c r="Y44" s="3"/>
      <c r="Z44" s="3"/>
    </row>
    <row r="45" spans="1:26" ht="15.75" thickBot="1" x14ac:dyDescent="0.3">
      <c r="B45" s="10" t="s">
        <v>0</v>
      </c>
      <c r="C45" s="8">
        <v>23.1</v>
      </c>
      <c r="D45" s="3">
        <v>1.8921795178652085</v>
      </c>
      <c r="E45" s="3">
        <f>D45/$G$40</f>
        <v>2.3995030302322076</v>
      </c>
      <c r="F45" s="3">
        <f>E45/AVERAGE($E$33:$E$35)</f>
        <v>2.5431605815169092</v>
      </c>
      <c r="G45" s="11">
        <f>AVERAGE(F43:F45)</f>
        <v>2.7549043294221018</v>
      </c>
      <c r="H45" s="3">
        <f>STDEVP(F43:F45)</f>
        <v>0.15655468772860529</v>
      </c>
      <c r="K45" s="10" t="s">
        <v>0</v>
      </c>
      <c r="L45" s="8">
        <v>29.4</v>
      </c>
      <c r="M45" s="3">
        <v>14.779454336766548</v>
      </c>
      <c r="N45" s="3">
        <f>M45/$P$40</f>
        <v>3.4660813313013881</v>
      </c>
      <c r="O45" s="3">
        <f>N45/AVERAGE($N$33:$N$35)</f>
        <v>3.3857269905703258</v>
      </c>
      <c r="P45" s="11">
        <f>AVERAGE(O43:O45)</f>
        <v>3.8574813931018572</v>
      </c>
      <c r="Q45" s="3">
        <f>STDEVP(O43:O45)</f>
        <v>0.446169205291854</v>
      </c>
      <c r="T45" s="10" t="s">
        <v>0</v>
      </c>
      <c r="U45" s="8">
        <v>24</v>
      </c>
      <c r="V45" s="3">
        <v>0.77524915785281756</v>
      </c>
      <c r="W45" s="3">
        <f>V45/$Y$40</f>
        <v>3.2183009263110476</v>
      </c>
      <c r="X45" s="3">
        <f>W45/AVERAGE($W$33:$W$35)</f>
        <v>2.6277318404941914</v>
      </c>
      <c r="Y45" s="11">
        <f>AVERAGE(X43:X45)</f>
        <v>2.6410159136973861</v>
      </c>
      <c r="Z45" s="3">
        <f>STDEVP(X43:X45)</f>
        <v>3.3523668172844204E-2</v>
      </c>
    </row>
    <row r="46" spans="1:26" x14ac:dyDescent="0.25">
      <c r="D46" s="3"/>
      <c r="E46" s="3"/>
      <c r="F46" s="3"/>
      <c r="G46" s="3"/>
      <c r="H46" s="3"/>
      <c r="L46" s="8"/>
      <c r="M46" s="3"/>
      <c r="N46" s="3"/>
      <c r="O46" s="3"/>
      <c r="P46" s="3"/>
      <c r="Q46" s="3"/>
    </row>
    <row r="47" spans="1:26" x14ac:dyDescent="0.25">
      <c r="D47" s="3"/>
      <c r="E47" s="3"/>
      <c r="F47" s="3"/>
      <c r="G47" s="3"/>
      <c r="H47" s="3"/>
      <c r="L47" s="8"/>
      <c r="M47" s="3"/>
      <c r="N47" s="3"/>
      <c r="O47" s="3"/>
      <c r="P47" s="3"/>
      <c r="Q47" s="3"/>
    </row>
    <row r="48" spans="1:26" x14ac:dyDescent="0.25">
      <c r="D48" s="3"/>
      <c r="E48" s="3"/>
      <c r="F48" s="3"/>
      <c r="G48" s="3"/>
      <c r="H48" s="3"/>
      <c r="L48" s="8"/>
      <c r="M48" s="3"/>
      <c r="N48" s="3"/>
      <c r="O48" s="3"/>
      <c r="P48" s="3"/>
      <c r="Q48" s="3"/>
    </row>
    <row r="49" spans="1:26" ht="15.75" thickBot="1" x14ac:dyDescent="0.3">
      <c r="D49" s="3"/>
      <c r="E49" s="3"/>
      <c r="F49" s="3"/>
      <c r="G49" s="3"/>
      <c r="H49" s="3"/>
      <c r="L49" s="8"/>
      <c r="M49" s="3"/>
      <c r="N49" s="3"/>
      <c r="O49" s="3"/>
      <c r="P49" s="3"/>
      <c r="Q49" s="3"/>
    </row>
    <row r="50" spans="1:26" x14ac:dyDescent="0.25">
      <c r="A50" s="1" t="s">
        <v>2</v>
      </c>
      <c r="B50" s="7" t="s">
        <v>1</v>
      </c>
      <c r="C50" s="1">
        <v>23.04</v>
      </c>
      <c r="D50" s="3">
        <v>0.30594534586175093</v>
      </c>
      <c r="E50" s="3"/>
      <c r="F50" s="3"/>
      <c r="G50" s="3">
        <f>AVERAGE(D50:D52)</f>
        <v>0.32841674064312615</v>
      </c>
      <c r="H50" s="3"/>
      <c r="J50" s="1" t="s">
        <v>2</v>
      </c>
      <c r="K50" s="7" t="s">
        <v>1</v>
      </c>
      <c r="L50" s="8">
        <v>37.47</v>
      </c>
      <c r="M50" s="3">
        <v>0.2308197796307998</v>
      </c>
      <c r="N50" s="3"/>
      <c r="O50" s="3"/>
      <c r="P50" s="3">
        <f>AVERAGE(M50:M52)</f>
        <v>0.25842099005347313</v>
      </c>
      <c r="Q50" s="3"/>
      <c r="S50" s="1" t="s">
        <v>2</v>
      </c>
      <c r="T50" s="7" t="s">
        <v>1</v>
      </c>
      <c r="U50" s="1">
        <v>22.53</v>
      </c>
      <c r="V50" s="1">
        <v>0.2754858870382918</v>
      </c>
      <c r="Y50" s="1">
        <f>AVERAGE(V50:V52)</f>
        <v>0.31143263282609263</v>
      </c>
    </row>
    <row r="51" spans="1:26" x14ac:dyDescent="0.25">
      <c r="B51" s="9" t="s">
        <v>1</v>
      </c>
      <c r="C51" s="1">
        <v>22.65</v>
      </c>
      <c r="D51" s="3">
        <v>0.36137474752200327</v>
      </c>
      <c r="E51" s="3"/>
      <c r="F51" s="3"/>
      <c r="G51" s="3"/>
      <c r="H51" s="3"/>
      <c r="K51" s="9" t="s">
        <v>1</v>
      </c>
      <c r="L51" s="8">
        <v>37.08</v>
      </c>
      <c r="M51" s="3">
        <v>0.26804714225550047</v>
      </c>
      <c r="N51" s="3"/>
      <c r="O51" s="3"/>
      <c r="P51" s="3"/>
      <c r="Q51" s="3"/>
      <c r="T51" s="9" t="s">
        <v>1</v>
      </c>
      <c r="U51" s="1">
        <v>22.05</v>
      </c>
      <c r="V51" s="1">
        <v>0.33624361346416476</v>
      </c>
    </row>
    <row r="52" spans="1:26" ht="15.75" thickBot="1" x14ac:dyDescent="0.3">
      <c r="B52" s="10" t="s">
        <v>1</v>
      </c>
      <c r="C52" s="1">
        <v>22.95</v>
      </c>
      <c r="D52" s="3">
        <v>0.31793012854562425</v>
      </c>
      <c r="E52" s="3"/>
      <c r="F52" s="3"/>
      <c r="G52" s="3"/>
      <c r="H52" s="3"/>
      <c r="K52" s="10" t="s">
        <v>1</v>
      </c>
      <c r="L52" s="8">
        <v>37</v>
      </c>
      <c r="M52" s="3">
        <v>0.27639604827411918</v>
      </c>
      <c r="N52" s="3"/>
      <c r="O52" s="3"/>
      <c r="P52" s="3"/>
      <c r="Q52" s="3"/>
      <c r="T52" s="10" t="s">
        <v>1</v>
      </c>
      <c r="U52" s="1">
        <v>22.15</v>
      </c>
      <c r="V52" s="1">
        <v>0.32256839797582143</v>
      </c>
    </row>
    <row r="53" spans="1:26" x14ac:dyDescent="0.25">
      <c r="B53" s="7" t="s">
        <v>0</v>
      </c>
      <c r="C53" s="1">
        <v>24.82</v>
      </c>
      <c r="D53" s="3">
        <v>0.61570481828577583</v>
      </c>
      <c r="E53" s="3">
        <f>D53/$G$50</f>
        <v>1.8747668498264256</v>
      </c>
      <c r="F53" s="3">
        <f>E53/AVERAGE($E$33:$E$35)</f>
        <v>1.9870085980061456</v>
      </c>
      <c r="G53" s="3"/>
      <c r="H53" s="3"/>
      <c r="K53" s="7" t="s">
        <v>0</v>
      </c>
      <c r="L53" s="8">
        <v>34.26</v>
      </c>
      <c r="M53" s="3">
        <v>0.29115610409554743</v>
      </c>
      <c r="N53" s="3">
        <f>M53/$P$50</f>
        <v>1.1266735880676746</v>
      </c>
      <c r="O53" s="3">
        <f>N53/AVERAGE($N$33:$N$35)</f>
        <v>1.1005538566664825</v>
      </c>
      <c r="P53" s="3"/>
      <c r="Q53" s="3"/>
      <c r="T53" s="7" t="s">
        <v>0</v>
      </c>
      <c r="U53" s="1">
        <v>24.46</v>
      </c>
      <c r="V53" s="1">
        <v>0.55047376166257223</v>
      </c>
      <c r="W53" s="1">
        <f>V53/$Y$50</f>
        <v>1.7675532479281411</v>
      </c>
      <c r="X53" s="1">
        <f>W53/AVERAGE($W$33:$W$35)</f>
        <v>1.4432012592040611</v>
      </c>
    </row>
    <row r="54" spans="1:26" x14ac:dyDescent="0.25">
      <c r="B54" s="9" t="s">
        <v>0</v>
      </c>
      <c r="C54" s="1">
        <v>24.81</v>
      </c>
      <c r="D54" s="3">
        <v>0.61973693018036236</v>
      </c>
      <c r="E54" s="3">
        <f>D54/$G$50</f>
        <v>1.8870442748038814</v>
      </c>
      <c r="F54" s="3">
        <f>E54/AVERAGE($E$33:$E$35)</f>
        <v>2.0000210688602351</v>
      </c>
      <c r="G54" s="3"/>
      <c r="H54" s="3"/>
      <c r="K54" s="9" t="s">
        <v>0</v>
      </c>
      <c r="L54" s="8">
        <v>33.92</v>
      </c>
      <c r="M54" s="3">
        <v>0.38321543054102253</v>
      </c>
      <c r="N54" s="3">
        <f>M54/$P$50</f>
        <v>1.4829113937754306</v>
      </c>
      <c r="O54" s="3">
        <f>N54/AVERAGE($N$33:$N$35)</f>
        <v>1.4485329831093814</v>
      </c>
      <c r="P54" s="3"/>
      <c r="Q54" s="3"/>
      <c r="T54" s="9" t="s">
        <v>0</v>
      </c>
      <c r="U54" s="1">
        <v>24.78</v>
      </c>
      <c r="V54" s="1">
        <v>0.43380034117813043</v>
      </c>
      <c r="W54" s="1">
        <f>V54/$Y$50</f>
        <v>1.3929187100324496</v>
      </c>
      <c r="X54" s="1">
        <f>W54/AVERAGE($W$33:$W$35)</f>
        <v>1.1373134238779401</v>
      </c>
    </row>
    <row r="55" spans="1:26" ht="15.75" thickBot="1" x14ac:dyDescent="0.3">
      <c r="B55" s="10" t="s">
        <v>0</v>
      </c>
      <c r="C55" s="1">
        <v>24.95</v>
      </c>
      <c r="D55" s="3">
        <v>0.56561359030105052</v>
      </c>
      <c r="E55" s="3">
        <f>D55/$G$50</f>
        <v>1.7222434800169768</v>
      </c>
      <c r="F55" s="3">
        <f>E55/AVERAGE($E$33:$E$35)</f>
        <v>1.825353698232179</v>
      </c>
      <c r="G55" s="11">
        <f>AVERAGE(F53:F55)</f>
        <v>1.9374611216995199</v>
      </c>
      <c r="H55" s="3">
        <f>STDEVP(F53:F55)</f>
        <v>7.9449719516167E-2</v>
      </c>
      <c r="K55" s="10" t="s">
        <v>0</v>
      </c>
      <c r="L55" s="8">
        <v>33.65</v>
      </c>
      <c r="M55" s="3">
        <v>0.47664472780730216</v>
      </c>
      <c r="N55" s="3">
        <f>M55/$P$50</f>
        <v>1.8444505135154603</v>
      </c>
      <c r="O55" s="3">
        <f>N55/AVERAGE($N$33:$N$35)</f>
        <v>1.8016905229502773</v>
      </c>
      <c r="P55" s="11">
        <f>AVERAGE(O53:O55)</f>
        <v>1.4502591209087139</v>
      </c>
      <c r="Q55" s="3">
        <f>STDEVP(O53:O55)</f>
        <v>0.28624044771912155</v>
      </c>
      <c r="T55" s="10" t="s">
        <v>0</v>
      </c>
      <c r="U55" s="1">
        <v>24.93</v>
      </c>
      <c r="V55" s="1">
        <v>0.38797097186038981</v>
      </c>
      <c r="W55" s="1">
        <f>V55/$Y$50</f>
        <v>1.2457621037967368</v>
      </c>
      <c r="X55" s="1">
        <f>W55/AVERAGE($W$33:$W$35)</f>
        <v>1.0171605517262714</v>
      </c>
      <c r="Y55" s="12">
        <f>AVERAGE(X53:X55)</f>
        <v>1.1992250782694243</v>
      </c>
      <c r="Z55" s="1">
        <f>STDEVP(X53:X55)</f>
        <v>0.17935525421011436</v>
      </c>
    </row>
  </sheetData>
  <phoneticPr fontId="1"/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zoomScale="64" zoomScaleNormal="64" workbookViewId="0"/>
  </sheetViews>
  <sheetFormatPr defaultRowHeight="15" x14ac:dyDescent="0.25"/>
  <cols>
    <col min="1" max="1" width="15.375" style="1" customWidth="1"/>
    <col min="2" max="4" width="9" style="1"/>
    <col min="5" max="5" width="15.875" style="1" customWidth="1"/>
    <col min="6" max="8" width="9" style="1"/>
    <col min="9" max="9" width="15.25" style="1" customWidth="1"/>
    <col min="10" max="10" width="9" style="1"/>
    <col min="11" max="11" width="11.875" style="1" customWidth="1"/>
    <col min="12" max="21" width="9" style="1"/>
    <col min="22" max="22" width="14.625" style="1" customWidth="1"/>
    <col min="23" max="16384" width="9" style="1"/>
  </cols>
  <sheetData>
    <row r="1" spans="1:15" x14ac:dyDescent="0.25">
      <c r="A1" s="1" t="s">
        <v>24</v>
      </c>
    </row>
    <row r="3" spans="1:15" x14ac:dyDescent="0.25">
      <c r="A3" s="2" t="s">
        <v>15</v>
      </c>
      <c r="E3" s="2" t="s">
        <v>14</v>
      </c>
      <c r="I3" s="2" t="s">
        <v>13</v>
      </c>
    </row>
    <row r="4" spans="1:15" x14ac:dyDescent="0.25">
      <c r="A4" s="13" t="s">
        <v>22</v>
      </c>
      <c r="B4" s="14"/>
      <c r="C4" s="14"/>
      <c r="D4" s="14"/>
      <c r="E4" s="14" t="s">
        <v>21</v>
      </c>
      <c r="F4" s="14"/>
      <c r="G4" s="14"/>
      <c r="H4" s="14"/>
      <c r="I4" s="14" t="s">
        <v>23</v>
      </c>
      <c r="J4" s="14"/>
      <c r="K4" s="14"/>
      <c r="M4" s="1" t="s">
        <v>22</v>
      </c>
    </row>
    <row r="5" spans="1:15" x14ac:dyDescent="0.25">
      <c r="A5" s="14"/>
      <c r="B5" s="14" t="s">
        <v>7</v>
      </c>
      <c r="C5" s="14" t="s">
        <v>19</v>
      </c>
      <c r="D5" s="14"/>
      <c r="E5" s="14"/>
      <c r="F5" s="14" t="s">
        <v>7</v>
      </c>
      <c r="G5" s="14" t="s">
        <v>19</v>
      </c>
      <c r="H5" s="14"/>
      <c r="I5" s="14"/>
      <c r="J5" s="14" t="s">
        <v>7</v>
      </c>
      <c r="K5" s="14" t="s">
        <v>19</v>
      </c>
      <c r="N5" s="1" t="s">
        <v>7</v>
      </c>
      <c r="O5" s="1" t="s">
        <v>19</v>
      </c>
    </row>
    <row r="6" spans="1:15" x14ac:dyDescent="0.25">
      <c r="A6" s="14" t="s">
        <v>18</v>
      </c>
      <c r="B6" s="15">
        <v>1</v>
      </c>
      <c r="C6" s="15">
        <v>3.1444389712694018E-2</v>
      </c>
      <c r="D6" s="14"/>
      <c r="E6" s="14" t="s">
        <v>18</v>
      </c>
      <c r="F6" s="15">
        <v>1</v>
      </c>
      <c r="G6" s="15">
        <v>2.8530612962733657E-2</v>
      </c>
      <c r="H6" s="14"/>
      <c r="I6" s="14" t="s">
        <v>18</v>
      </c>
      <c r="J6" s="15">
        <v>1</v>
      </c>
      <c r="K6" s="15">
        <v>3.843844329656209E-2</v>
      </c>
      <c r="M6" s="1" t="s">
        <v>18</v>
      </c>
      <c r="N6" s="3">
        <f>AVERAGE(B6,F6,J6)</f>
        <v>1</v>
      </c>
      <c r="O6" s="3">
        <f>STDEVP(B6,F6,J6)</f>
        <v>0</v>
      </c>
    </row>
    <row r="7" spans="1:15" x14ac:dyDescent="0.25">
      <c r="A7" s="14" t="s">
        <v>17</v>
      </c>
      <c r="B7" s="15">
        <v>0.84565903415168231</v>
      </c>
      <c r="C7" s="15">
        <v>0.1450406822784707</v>
      </c>
      <c r="D7" s="14"/>
      <c r="E7" s="14" t="s">
        <v>17</v>
      </c>
      <c r="F7" s="15">
        <v>0.93615607036780968</v>
      </c>
      <c r="G7" s="15">
        <v>0.13416940047326167</v>
      </c>
      <c r="H7" s="14"/>
      <c r="I7" s="14" t="s">
        <v>17</v>
      </c>
      <c r="J7" s="15">
        <v>1.2942041988365378</v>
      </c>
      <c r="K7" s="15">
        <v>0.16766596049264021</v>
      </c>
      <c r="M7" s="1" t="s">
        <v>17</v>
      </c>
      <c r="N7" s="3">
        <f>AVERAGE(B7,F7,J7)</f>
        <v>1.0253397677853433</v>
      </c>
      <c r="O7" s="3">
        <f>STDEVP(B7,F7,J7)</f>
        <v>0.19367238678472409</v>
      </c>
    </row>
    <row r="14" spans="1:15" x14ac:dyDescent="0.25">
      <c r="A14" s="14"/>
      <c r="B14" s="14"/>
      <c r="C14" s="14"/>
    </row>
    <row r="18" spans="1:28" x14ac:dyDescent="0.25">
      <c r="T18" s="1" t="s">
        <v>4</v>
      </c>
    </row>
    <row r="21" spans="1:28" ht="15.75" thickBot="1" x14ac:dyDescent="0.3">
      <c r="A21" s="2" t="s">
        <v>15</v>
      </c>
      <c r="B21" s="16"/>
      <c r="K21" s="2" t="s">
        <v>14</v>
      </c>
      <c r="V21" s="2" t="s">
        <v>13</v>
      </c>
    </row>
    <row r="22" spans="1:28" ht="15.75" thickBot="1" x14ac:dyDescent="0.3">
      <c r="C22" s="4" t="s">
        <v>11</v>
      </c>
      <c r="D22" s="5" t="s">
        <v>10</v>
      </c>
      <c r="E22" s="5" t="s">
        <v>9</v>
      </c>
      <c r="F22" s="5" t="s">
        <v>8</v>
      </c>
      <c r="G22" s="5" t="s">
        <v>7</v>
      </c>
      <c r="H22" s="6" t="s">
        <v>12</v>
      </c>
      <c r="M22" s="4" t="s">
        <v>11</v>
      </c>
      <c r="N22" s="5" t="s">
        <v>10</v>
      </c>
      <c r="O22" s="5" t="s">
        <v>9</v>
      </c>
      <c r="P22" s="5" t="s">
        <v>8</v>
      </c>
      <c r="Q22" s="5" t="s">
        <v>7</v>
      </c>
      <c r="R22" s="6" t="s">
        <v>12</v>
      </c>
      <c r="W22" s="4" t="s">
        <v>11</v>
      </c>
      <c r="X22" s="5" t="s">
        <v>10</v>
      </c>
      <c r="Y22" s="5" t="s">
        <v>9</v>
      </c>
      <c r="Z22" s="5" t="s">
        <v>8</v>
      </c>
      <c r="AA22" s="5" t="s">
        <v>7</v>
      </c>
      <c r="AB22" s="6" t="s">
        <v>12</v>
      </c>
    </row>
    <row r="23" spans="1:28" x14ac:dyDescent="0.25">
      <c r="A23" s="1" t="s">
        <v>5</v>
      </c>
      <c r="B23" s="7" t="s">
        <v>1</v>
      </c>
      <c r="C23" s="8">
        <v>24.26</v>
      </c>
      <c r="D23" s="3">
        <v>0.51024702990103288</v>
      </c>
      <c r="E23" s="3"/>
      <c r="F23" s="3"/>
      <c r="G23" s="3">
        <f>AVERAGE(D23:D25)</f>
        <v>0.55193950249682189</v>
      </c>
      <c r="H23" s="3"/>
      <c r="K23" s="1" t="s">
        <v>5</v>
      </c>
      <c r="L23" s="7" t="s">
        <v>1</v>
      </c>
      <c r="M23" s="8">
        <v>23.5</v>
      </c>
      <c r="N23" s="3">
        <v>0.53229057927297463</v>
      </c>
      <c r="O23" s="3"/>
      <c r="P23" s="3"/>
      <c r="Q23" s="3">
        <f>AVERAGE(N23:N25)</f>
        <v>0.55144472297570801</v>
      </c>
      <c r="R23" s="3"/>
      <c r="U23" s="1" t="s">
        <v>5</v>
      </c>
      <c r="V23" s="7" t="s">
        <v>1</v>
      </c>
      <c r="W23" s="8">
        <v>23.63</v>
      </c>
      <c r="X23" s="3">
        <v>0.43977016154271309</v>
      </c>
      <c r="Y23" s="3"/>
      <c r="Z23" s="3"/>
      <c r="AA23" s="3">
        <f>AVERAGE(X23:X25)</f>
        <v>0.4695019880677796</v>
      </c>
      <c r="AB23" s="3"/>
    </row>
    <row r="24" spans="1:28" x14ac:dyDescent="0.25">
      <c r="B24" s="9" t="s">
        <v>1</v>
      </c>
      <c r="C24" s="8">
        <v>24.12</v>
      </c>
      <c r="D24" s="3">
        <v>0.56451582460305516</v>
      </c>
      <c r="E24" s="3"/>
      <c r="F24" s="3"/>
      <c r="G24" s="3"/>
      <c r="H24" s="3"/>
      <c r="L24" s="9" t="s">
        <v>1</v>
      </c>
      <c r="M24" s="8">
        <v>23.51</v>
      </c>
      <c r="N24" s="3">
        <v>0.52868985086357212</v>
      </c>
      <c r="O24" s="3"/>
      <c r="P24" s="3"/>
      <c r="Q24" s="3"/>
      <c r="R24" s="3"/>
      <c r="V24" s="9" t="s">
        <v>1</v>
      </c>
      <c r="W24" s="8">
        <v>23.55</v>
      </c>
      <c r="X24" s="3">
        <v>0.46277347495624815</v>
      </c>
      <c r="Y24" s="3"/>
      <c r="Z24" s="3"/>
      <c r="AA24" s="3"/>
      <c r="AB24" s="3"/>
    </row>
    <row r="25" spans="1:28" ht="15.75" thickBot="1" x14ac:dyDescent="0.3">
      <c r="B25" s="10" t="s">
        <v>1</v>
      </c>
      <c r="C25" s="8">
        <v>24.08</v>
      </c>
      <c r="D25" s="3">
        <v>0.5810556529863774</v>
      </c>
      <c r="E25" s="3"/>
      <c r="F25" s="3"/>
      <c r="G25" s="3"/>
      <c r="H25" s="3"/>
      <c r="L25" s="10" t="s">
        <v>1</v>
      </c>
      <c r="M25" s="8">
        <v>23.34</v>
      </c>
      <c r="N25" s="3">
        <v>0.5933537387905774</v>
      </c>
      <c r="O25" s="3"/>
      <c r="P25" s="3"/>
      <c r="Q25" s="3"/>
      <c r="R25" s="3"/>
      <c r="V25" s="10" t="s">
        <v>1</v>
      </c>
      <c r="W25" s="8">
        <v>23.41</v>
      </c>
      <c r="X25" s="3">
        <v>0.50596232770437755</v>
      </c>
      <c r="Y25" s="3"/>
      <c r="Z25" s="3"/>
      <c r="AA25" s="3"/>
      <c r="AB25" s="3"/>
    </row>
    <row r="26" spans="1:28" x14ac:dyDescent="0.25">
      <c r="B26" s="7" t="s">
        <v>0</v>
      </c>
      <c r="C26" s="8">
        <v>22.73</v>
      </c>
      <c r="D26" s="3">
        <v>0.51606760720946387</v>
      </c>
      <c r="E26" s="3">
        <f>D26/G23</f>
        <v>0.93500755947874092</v>
      </c>
      <c r="F26" s="3">
        <f>D26/AVERAGE($D$26:$D$28)</f>
        <v>1.0310738720789718</v>
      </c>
      <c r="G26" s="3"/>
      <c r="H26" s="3"/>
      <c r="L26" s="7" t="s">
        <v>0</v>
      </c>
      <c r="M26" s="8">
        <v>22.83</v>
      </c>
      <c r="N26" s="3">
        <v>0.53322635830089671</v>
      </c>
      <c r="O26" s="3">
        <f>N26/Q23</f>
        <v>0.96696248251955097</v>
      </c>
      <c r="P26" s="3">
        <f>N26/AVERAGE($N$26:$N$28)</f>
        <v>1.007284724932118</v>
      </c>
      <c r="Q26" s="3"/>
      <c r="R26" s="3"/>
      <c r="V26" s="7" t="s">
        <v>0</v>
      </c>
      <c r="W26" s="8">
        <v>22.82</v>
      </c>
      <c r="X26" s="3">
        <v>0.8496598304190478</v>
      </c>
      <c r="Y26" s="3">
        <f>X26/AA23</f>
        <v>1.8097044357912</v>
      </c>
      <c r="Z26" s="3">
        <f>X26/AVERAGE($X$26:$X$28)</f>
        <v>1.0401500716311705</v>
      </c>
      <c r="AA26" s="3"/>
      <c r="AB26" s="3"/>
    </row>
    <row r="27" spans="1:28" x14ac:dyDescent="0.25">
      <c r="B27" s="9" t="s">
        <v>0</v>
      </c>
      <c r="C27" s="8">
        <v>22.75</v>
      </c>
      <c r="D27" s="3">
        <v>0.50652678272856944</v>
      </c>
      <c r="E27" s="3">
        <f>D27/G23</f>
        <v>0.91772156266616567</v>
      </c>
      <c r="F27" s="3">
        <f>D27/AVERAGE($D$26:$D$28)</f>
        <v>1.0120118447342699</v>
      </c>
      <c r="G27" s="3"/>
      <c r="H27" s="3"/>
      <c r="L27" s="9" t="s">
        <v>0</v>
      </c>
      <c r="M27" s="8">
        <v>22.89</v>
      </c>
      <c r="N27" s="3">
        <v>0.50924823425830024</v>
      </c>
      <c r="O27" s="3">
        <f>N27/Q23</f>
        <v>0.92348011149747355</v>
      </c>
      <c r="P27" s="3">
        <f>N27/AVERAGE($N$26:$N$28)</f>
        <v>0.96198914322532303</v>
      </c>
      <c r="Q27" s="3"/>
      <c r="R27" s="3"/>
      <c r="V27" s="9" t="s">
        <v>0</v>
      </c>
      <c r="W27" s="8">
        <v>22.92</v>
      </c>
      <c r="X27" s="3">
        <v>0.77453925077458896</v>
      </c>
      <c r="Y27" s="3">
        <f>X27/AA23</f>
        <v>1.6497038787038592</v>
      </c>
      <c r="Z27" s="3">
        <f>X27/AVERAGE($X$26:$X$28)</f>
        <v>0.94818776683488237</v>
      </c>
      <c r="AA27" s="3"/>
      <c r="AB27" s="3"/>
    </row>
    <row r="28" spans="1:28" ht="15.75" thickBot="1" x14ac:dyDescent="0.3">
      <c r="B28" s="10" t="s">
        <v>0</v>
      </c>
      <c r="C28" s="8">
        <v>22.81</v>
      </c>
      <c r="D28" s="3">
        <v>0.47894964444499699</v>
      </c>
      <c r="E28" s="3">
        <f>D28/G23</f>
        <v>0.86775750291175224</v>
      </c>
      <c r="F28" s="3">
        <f>D28/AVERAGE($D$26:$D$28)</f>
        <v>0.95691428318675864</v>
      </c>
      <c r="G28" s="11">
        <f>AVERAGE(F26:F28)</f>
        <v>1.0000000000000002</v>
      </c>
      <c r="H28" s="3">
        <f>STDEVP(F26:F28)</f>
        <v>3.1444389712694067E-2</v>
      </c>
      <c r="L28" s="10" t="s">
        <v>0</v>
      </c>
      <c r="M28" s="8">
        <v>22.8</v>
      </c>
      <c r="N28" s="3">
        <v>0.54563553688855582</v>
      </c>
      <c r="O28" s="3">
        <f>N28/Q23</f>
        <v>0.98946551513666747</v>
      </c>
      <c r="P28" s="3">
        <f>N28/AVERAGE($N$26:$N$28)</f>
        <v>1.0307261318425587</v>
      </c>
      <c r="Q28" s="11">
        <f>AVERAGE(P26:P28)</f>
        <v>0.99999999999999989</v>
      </c>
      <c r="R28" s="3">
        <f>STDEVP(P26:P28)</f>
        <v>2.8530612962733706E-2</v>
      </c>
      <c r="V28" s="10" t="s">
        <v>0</v>
      </c>
      <c r="W28" s="8">
        <v>22.85</v>
      </c>
      <c r="X28" s="3">
        <v>0.82638911831474449</v>
      </c>
      <c r="Y28" s="3">
        <f>X28/AA23</f>
        <v>1.7601397636583445</v>
      </c>
      <c r="Z28" s="3">
        <f>X28/AVERAGE($X$26:$X$28)</f>
        <v>1.0116621615339476</v>
      </c>
      <c r="AA28" s="11">
        <f>AVERAGE(Z26:Z28)</f>
        <v>1.0000000000000002</v>
      </c>
      <c r="AB28" s="3">
        <f>STDEVP(Z26:Z28)</f>
        <v>3.8438443296559766E-2</v>
      </c>
    </row>
    <row r="29" spans="1:28" x14ac:dyDescent="0.25">
      <c r="C29" s="8"/>
      <c r="D29" s="3"/>
      <c r="E29" s="3"/>
      <c r="F29" s="3"/>
      <c r="G29" s="3"/>
      <c r="H29" s="3"/>
      <c r="M29" s="8"/>
      <c r="N29" s="3"/>
      <c r="O29" s="3"/>
      <c r="P29" s="3"/>
      <c r="Q29" s="3"/>
      <c r="R29" s="3"/>
      <c r="W29" s="8"/>
      <c r="X29" s="3"/>
      <c r="Y29" s="3"/>
      <c r="Z29" s="3"/>
      <c r="AA29" s="3"/>
      <c r="AB29" s="3"/>
    </row>
    <row r="30" spans="1:28" x14ac:dyDescent="0.25">
      <c r="C30" s="8"/>
      <c r="D30" s="3"/>
      <c r="E30" s="3"/>
      <c r="F30" s="3"/>
      <c r="G30" s="3"/>
      <c r="H30" s="3"/>
      <c r="M30" s="8"/>
      <c r="N30" s="3"/>
      <c r="O30" s="3"/>
      <c r="P30" s="3"/>
      <c r="Q30" s="3"/>
      <c r="R30" s="3"/>
      <c r="W30" s="8"/>
      <c r="X30" s="3"/>
      <c r="Y30" s="3"/>
      <c r="Z30" s="3"/>
      <c r="AA30" s="3"/>
      <c r="AB30" s="3"/>
    </row>
    <row r="31" spans="1:28" x14ac:dyDescent="0.25">
      <c r="C31" s="8"/>
      <c r="D31" s="3"/>
      <c r="E31" s="3"/>
      <c r="F31" s="3"/>
      <c r="G31" s="3"/>
      <c r="H31" s="3"/>
      <c r="M31" s="8"/>
      <c r="N31" s="3"/>
      <c r="O31" s="3"/>
      <c r="P31" s="3"/>
      <c r="Q31" s="3"/>
      <c r="R31" s="3"/>
      <c r="W31" s="8"/>
      <c r="X31" s="3"/>
      <c r="Y31" s="3"/>
      <c r="Z31" s="3"/>
      <c r="AA31" s="3"/>
      <c r="AB31" s="3"/>
    </row>
    <row r="32" spans="1:28" ht="15.75" thickBot="1" x14ac:dyDescent="0.3">
      <c r="C32" s="8"/>
      <c r="D32" s="3"/>
      <c r="E32" s="3"/>
      <c r="F32" s="3"/>
      <c r="G32" s="3"/>
      <c r="H32" s="3"/>
      <c r="M32" s="8"/>
      <c r="N32" s="3"/>
      <c r="O32" s="3"/>
      <c r="P32" s="3"/>
      <c r="Q32" s="3"/>
      <c r="R32" s="3"/>
      <c r="W32" s="8"/>
      <c r="X32" s="3"/>
      <c r="Y32" s="3"/>
      <c r="Z32" s="3"/>
      <c r="AA32" s="3"/>
      <c r="AB32" s="3"/>
    </row>
    <row r="33" spans="1:28" x14ac:dyDescent="0.25">
      <c r="A33" s="1" t="s">
        <v>3</v>
      </c>
      <c r="B33" s="7" t="s">
        <v>1</v>
      </c>
      <c r="C33" s="8">
        <v>23.42</v>
      </c>
      <c r="D33" s="3">
        <v>0.93573806562469442</v>
      </c>
      <c r="E33" s="3"/>
      <c r="F33" s="3"/>
      <c r="G33" s="3">
        <f>AVERAGE(D33:D35)</f>
        <v>0.95644260924033342</v>
      </c>
      <c r="H33" s="3"/>
      <c r="K33" s="1" t="s">
        <v>3</v>
      </c>
      <c r="L33" s="7" t="s">
        <v>1</v>
      </c>
      <c r="M33" s="8">
        <v>22.91</v>
      </c>
      <c r="N33" s="3">
        <v>0.79445510673360153</v>
      </c>
      <c r="O33" s="3"/>
      <c r="P33" s="3"/>
      <c r="Q33" s="3">
        <f>AVERAGE(N33:N35)</f>
        <v>0.77173892224123097</v>
      </c>
      <c r="R33" s="3"/>
      <c r="U33" s="1" t="s">
        <v>3</v>
      </c>
      <c r="V33" s="7" t="s">
        <v>1</v>
      </c>
      <c r="W33" s="8">
        <v>25.29</v>
      </c>
      <c r="X33" s="3">
        <v>0.15267388277438773</v>
      </c>
      <c r="Y33" s="3"/>
      <c r="Z33" s="3"/>
      <c r="AA33" s="3">
        <f>AVERAGE(X33:X35)</f>
        <v>0.15840574950692607</v>
      </c>
      <c r="AB33" s="3"/>
    </row>
    <row r="34" spans="1:28" x14ac:dyDescent="0.25">
      <c r="B34" s="9" t="s">
        <v>1</v>
      </c>
      <c r="C34" s="8">
        <v>23.4</v>
      </c>
      <c r="D34" s="3">
        <v>0.94934726131815883</v>
      </c>
      <c r="E34" s="3"/>
      <c r="F34" s="3"/>
      <c r="G34" s="3"/>
      <c r="H34" s="3"/>
      <c r="L34" s="9" t="s">
        <v>1</v>
      </c>
      <c r="M34" s="8">
        <v>23.01</v>
      </c>
      <c r="N34" s="3">
        <v>0.74232023024460292</v>
      </c>
      <c r="O34" s="3"/>
      <c r="P34" s="3"/>
      <c r="Q34" s="3"/>
      <c r="R34" s="3"/>
      <c r="V34" s="9" t="s">
        <v>1</v>
      </c>
      <c r="W34" s="8">
        <v>25.26</v>
      </c>
      <c r="X34" s="3">
        <v>0.15562102190311455</v>
      </c>
      <c r="Y34" s="3"/>
      <c r="Z34" s="3"/>
      <c r="AA34" s="3"/>
      <c r="AB34" s="3"/>
    </row>
    <row r="35" spans="1:28" ht="15.75" thickBot="1" x14ac:dyDescent="0.3">
      <c r="B35" s="10" t="s">
        <v>1</v>
      </c>
      <c r="C35" s="8">
        <v>23.35</v>
      </c>
      <c r="D35" s="3">
        <v>0.98424250077814723</v>
      </c>
      <c r="E35" s="3"/>
      <c r="F35" s="3"/>
      <c r="G35" s="3"/>
      <c r="H35" s="3"/>
      <c r="L35" s="10" t="s">
        <v>1</v>
      </c>
      <c r="M35" s="8">
        <v>22.94</v>
      </c>
      <c r="N35" s="3">
        <v>0.77844142974548869</v>
      </c>
      <c r="O35" s="3"/>
      <c r="P35" s="3"/>
      <c r="Q35" s="3"/>
      <c r="R35" s="3"/>
      <c r="V35" s="10" t="s">
        <v>1</v>
      </c>
      <c r="W35" s="8">
        <v>25.15</v>
      </c>
      <c r="X35" s="3">
        <v>0.16692234384327589</v>
      </c>
      <c r="Y35" s="3"/>
      <c r="Z35" s="3"/>
      <c r="AA35" s="3"/>
      <c r="AB35" s="3"/>
    </row>
    <row r="36" spans="1:28" x14ac:dyDescent="0.25">
      <c r="B36" s="7" t="s">
        <v>0</v>
      </c>
      <c r="C36" s="8">
        <v>22.17</v>
      </c>
      <c r="D36" s="3">
        <v>0.87020948561414269</v>
      </c>
      <c r="E36" s="3">
        <f>D36/$G$33</f>
        <v>0.90983973027437315</v>
      </c>
      <c r="F36" s="3">
        <f>E36/AVERAGE($E$26:$E$28)</f>
        <v>1.0033202022326695</v>
      </c>
      <c r="G36" s="3"/>
      <c r="H36" s="3"/>
      <c r="L36" s="7" t="s">
        <v>0</v>
      </c>
      <c r="M36" s="8">
        <v>22.58</v>
      </c>
      <c r="N36" s="3">
        <v>0.64590740707372074</v>
      </c>
      <c r="O36" s="3">
        <f>N36/$Q$33</f>
        <v>0.83695066875455881</v>
      </c>
      <c r="P36" s="3">
        <f>O36/AVERAGE($O$26:$O$28)</f>
        <v>0.87185143105192031</v>
      </c>
      <c r="Q36" s="3"/>
      <c r="R36" s="3"/>
      <c r="V36" s="7" t="s">
        <v>0</v>
      </c>
      <c r="W36" s="8">
        <v>23.93</v>
      </c>
      <c r="X36" s="3">
        <v>0.30409320193139572</v>
      </c>
      <c r="Y36" s="3">
        <f>X36/$AA$33</f>
        <v>1.919710634733619</v>
      </c>
      <c r="Z36" s="3">
        <f>Y36/AVERAGE($Y$26:$Y$28)</f>
        <v>1.1033774989650733</v>
      </c>
      <c r="AA36" s="3"/>
      <c r="AB36" s="3"/>
    </row>
    <row r="37" spans="1:28" x14ac:dyDescent="0.25">
      <c r="B37" s="9" t="s">
        <v>0</v>
      </c>
      <c r="C37" s="8">
        <v>22.31</v>
      </c>
      <c r="D37" s="3">
        <v>0.76365027009066888</v>
      </c>
      <c r="E37" s="3">
        <f>D37/$G$33</f>
        <v>0.798427697295092</v>
      </c>
      <c r="F37" s="3">
        <f>E37/AVERAGE($E$26:$E$28)</f>
        <v>0.88046126374004507</v>
      </c>
      <c r="G37" s="3"/>
      <c r="H37" s="3"/>
      <c r="L37" s="9" t="s">
        <v>0</v>
      </c>
      <c r="M37" s="8">
        <v>22.25</v>
      </c>
      <c r="N37" s="3">
        <v>0.83190108456829404</v>
      </c>
      <c r="O37" s="3">
        <f>N37/$Q$33</f>
        <v>1.0779566257359992</v>
      </c>
      <c r="P37" s="3">
        <f>O37/AVERAGE($O$26:$O$28)</f>
        <v>1.1229073132331027</v>
      </c>
      <c r="Q37" s="3"/>
      <c r="R37" s="3"/>
      <c r="V37" s="9" t="s">
        <v>0</v>
      </c>
      <c r="W37" s="8">
        <v>23.78</v>
      </c>
      <c r="X37" s="3">
        <v>0.34938897335076879</v>
      </c>
      <c r="Y37" s="3">
        <f>X37/$AA$33</f>
        <v>2.2056584084752067</v>
      </c>
      <c r="Z37" s="3">
        <f>Y37/AVERAGE($Y$26:$Y$28)</f>
        <v>1.2677295287538775</v>
      </c>
      <c r="AA37" s="3"/>
      <c r="AB37" s="3"/>
    </row>
    <row r="38" spans="1:28" ht="15.75" thickBot="1" x14ac:dyDescent="0.3">
      <c r="B38" s="10" t="s">
        <v>0</v>
      </c>
      <c r="C38" s="8">
        <v>22.63</v>
      </c>
      <c r="D38" s="3">
        <v>0.56653602465474662</v>
      </c>
      <c r="E38" s="3">
        <f>D38/$G$33</f>
        <v>0.59233666419851894</v>
      </c>
      <c r="F38" s="3">
        <f>E38/AVERAGE($E$26:$E$28)</f>
        <v>0.65319563648233248</v>
      </c>
      <c r="G38" s="11">
        <f>AVERAGE(F36:F38)</f>
        <v>0.84565903415168231</v>
      </c>
      <c r="H38" s="3">
        <f>STDEVP(F36:F38)</f>
        <v>0.1450406822784707</v>
      </c>
      <c r="L38" s="10" t="s">
        <v>0</v>
      </c>
      <c r="M38" s="8">
        <v>22.67</v>
      </c>
      <c r="N38" s="3">
        <v>0.60283318132526764</v>
      </c>
      <c r="O38" s="3">
        <f>N38/$Q$33</f>
        <v>0.78113616399515151</v>
      </c>
      <c r="P38" s="3">
        <f>O38/AVERAGE($O$26:$O$28)</f>
        <v>0.81370946681840595</v>
      </c>
      <c r="Q38" s="11">
        <f>AVERAGE(P36:P38)</f>
        <v>0.93615607036780968</v>
      </c>
      <c r="R38" s="3">
        <f>STDEVP(P36:P38)</f>
        <v>0.13416940047326167</v>
      </c>
      <c r="V38" s="10" t="s">
        <v>0</v>
      </c>
      <c r="W38" s="8">
        <v>23.59</v>
      </c>
      <c r="X38" s="3">
        <v>0.41657417210502462</v>
      </c>
      <c r="Y38" s="3">
        <f>X38/$AA$33</f>
        <v>2.6297919955664897</v>
      </c>
      <c r="Z38" s="3">
        <f>Y38/AVERAGE($Y$26:$Y$28)</f>
        <v>1.5115055687906624</v>
      </c>
      <c r="AA38" s="11">
        <f>AVERAGE(Z36:Z38)</f>
        <v>1.2942041988365378</v>
      </c>
      <c r="AB38" s="3">
        <f>STDEVP(Z36:Z38)</f>
        <v>0.16766596049264021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WT ilvL(Pro-Pro)</vt:lpstr>
      <vt:lpstr>Mut ilvL(Ala-Ala)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Isao Masuda</dc:creator>
  <cp:lastModifiedBy>Isao Masuda</cp:lastModifiedBy>
  <dcterms:created xsi:type="dcterms:W3CDTF">2021-08-04T04:14:57Z</dcterms:created>
  <dcterms:modified xsi:type="dcterms:W3CDTF">2021-08-04T16:35:45Z</dcterms:modified>
</cp:coreProperties>
</file>